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13_ncr:1_{A5F85D20-9F1C-4552-9BAB-A331C9002EA2}" xr6:coauthVersionLast="47" xr6:coauthVersionMax="47" xr10:uidLastSave="{00000000-0000-0000-0000-000000000000}"/>
  <bookViews>
    <workbookView xWindow="-110" yWindow="-110" windowWidth="22620" windowHeight="13500" xr2:uid="{6E2882A5-B7B0-47A6-83B0-A099763A2B96}"/>
  </bookViews>
  <sheets>
    <sheet name="london-summa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  <c r="G13" i="1"/>
  <c r="F13" i="1"/>
  <c r="E13" i="1"/>
  <c r="D13" i="1"/>
  <c r="C13" i="1"/>
  <c r="B13" i="1"/>
  <c r="F12" i="1"/>
  <c r="E12" i="1"/>
  <c r="D12" i="1"/>
  <c r="C12" i="1"/>
  <c r="B12" i="1"/>
  <c r="G12" i="1" s="1"/>
  <c r="G11" i="1"/>
  <c r="F11" i="1"/>
  <c r="E11" i="1"/>
  <c r="D11" i="1"/>
  <c r="C11" i="1"/>
  <c r="B11" i="1"/>
  <c r="F10" i="1"/>
  <c r="E10" i="1"/>
  <c r="D10" i="1"/>
  <c r="B10" i="1"/>
  <c r="F9" i="1"/>
  <c r="E9" i="1"/>
  <c r="D9" i="1"/>
  <c r="C9" i="1"/>
  <c r="B9" i="1"/>
  <c r="G9" i="1" s="1"/>
  <c r="F8" i="1"/>
  <c r="E8" i="1"/>
  <c r="D8" i="1"/>
  <c r="C8" i="1"/>
  <c r="B8" i="1"/>
  <c r="G8" i="1" s="1"/>
  <c r="G7" i="1"/>
  <c r="F7" i="1"/>
  <c r="E7" i="1"/>
  <c r="D7" i="1"/>
  <c r="C7" i="1"/>
  <c r="B7" i="1"/>
  <c r="F6" i="1"/>
  <c r="E6" i="1"/>
  <c r="D6" i="1"/>
  <c r="C6" i="1"/>
  <c r="B6" i="1"/>
  <c r="G6" i="1" s="1"/>
  <c r="G5" i="1"/>
  <c r="F5" i="1"/>
  <c r="E5" i="1"/>
  <c r="D5" i="1"/>
  <c r="C5" i="1"/>
  <c r="B5" i="1"/>
  <c r="F4" i="1"/>
  <c r="E4" i="1"/>
  <c r="D4" i="1"/>
  <c r="C4" i="1"/>
  <c r="B4" i="1"/>
  <c r="G4" i="1" s="1"/>
  <c r="G3" i="1"/>
  <c r="F3" i="1"/>
  <c r="E3" i="1"/>
  <c r="D3" i="1"/>
  <c r="C3" i="1"/>
  <c r="B3" i="1"/>
  <c r="F2" i="1"/>
  <c r="F15" i="1" s="1"/>
  <c r="E2" i="1"/>
  <c r="E15" i="1" s="1"/>
  <c r="D2" i="1"/>
  <c r="D15" i="1" s="1"/>
  <c r="C2" i="1"/>
  <c r="C15" i="1" s="1"/>
  <c r="B2" i="1"/>
  <c r="B15" i="1" s="1"/>
  <c r="G15" i="1" l="1"/>
  <c r="G2" i="1"/>
</calcChain>
</file>

<file path=xl/sharedStrings.xml><?xml version="1.0" encoding="utf-8"?>
<sst xmlns="http://schemas.openxmlformats.org/spreadsheetml/2006/main" count="25" uniqueCount="25">
  <si>
    <t>Segment</t>
  </si>
  <si>
    <t>Grant Making Spending (£m)</t>
  </si>
  <si>
    <t>Grant Making Spending (£m - Previous year)</t>
  </si>
  <si>
    <t>No. of grantmakers (2022-23)</t>
  </si>
  <si>
    <t>No. of grantmakers (Previous year)</t>
  </si>
  <si>
    <t>Total number of London Funders</t>
  </si>
  <si>
    <t>Percentage Change</t>
  </si>
  <si>
    <t>Charity</t>
  </si>
  <si>
    <t>Community Foundation</t>
  </si>
  <si>
    <t>Corporate Foundation</t>
  </si>
  <si>
    <t>Donor Advised Fund</t>
  </si>
  <si>
    <t>Family Foundation</t>
  </si>
  <si>
    <t>Fundraising Grantmaker</t>
  </si>
  <si>
    <t>General grantmaker</t>
  </si>
  <si>
    <t>Government/Lottery Endowed</t>
  </si>
  <si>
    <t>Local government</t>
  </si>
  <si>
    <t>Lottery Distributor</t>
  </si>
  <si>
    <t>Member/Trade Funded</t>
  </si>
  <si>
    <t>NHS/Hospital Foundation</t>
  </si>
  <si>
    <t>Corporate</t>
  </si>
  <si>
    <t>**Grand Total**</t>
  </si>
  <si>
    <t>Notes</t>
  </si>
  <si>
    <t xml:space="preserve"> Percentage change is calculated only for organisations that have values for current and previous year grantmaking</t>
  </si>
  <si>
    <t>Source</t>
  </si>
  <si>
    <t>360Giving analysis of data from Charity Regulators and charity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</si>
</sst>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3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360Giving/Data%20Analysis/Flagship%20Project/Data%20analysis%20and%20charts/grantmaker%20data/updated%20charts%202024-06-06/london-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don-largest-25"/>
      <sheetName val="london-livery-companies"/>
      <sheetName val="london-summary"/>
      <sheetName val="london-funders-all"/>
    </sheetNames>
    <sheetDataSet>
      <sheetData sheetId="0"/>
      <sheetData sheetId="1"/>
      <sheetData sheetId="2"/>
      <sheetData sheetId="3">
        <row r="1">
          <cell r="D1" t="str">
            <v>Segment</v>
          </cell>
          <cell r="J1" t="str">
            <v>Grant Making Spending (£m)</v>
          </cell>
          <cell r="P1" t="str">
            <v>Grant Making Spending (£m - Previous year)</v>
          </cell>
        </row>
        <row r="2">
          <cell r="D2" t="str">
            <v>Donor Advised Fund</v>
          </cell>
          <cell r="J2">
            <v>956.38400000000001</v>
          </cell>
          <cell r="P2">
            <v>808.78599999999994</v>
          </cell>
        </row>
        <row r="3">
          <cell r="D3" t="str">
            <v>Lottery Distributor</v>
          </cell>
          <cell r="J3">
            <v>633.15099999999995</v>
          </cell>
          <cell r="P3">
            <v>606.60500000000002</v>
          </cell>
        </row>
        <row r="4">
          <cell r="D4" t="str">
            <v>Lottery Distributor</v>
          </cell>
          <cell r="J4">
            <v>188.25299999999999</v>
          </cell>
          <cell r="P4">
            <v>154.09</v>
          </cell>
        </row>
        <row r="5">
          <cell r="D5" t="str">
            <v>General grantmaker</v>
          </cell>
          <cell r="J5">
            <v>65.230999999999995</v>
          </cell>
          <cell r="P5">
            <v>40.152999999999999</v>
          </cell>
        </row>
        <row r="6">
          <cell r="D6" t="str">
            <v>Fundraising Grantmaker</v>
          </cell>
          <cell r="J6">
            <v>62.249693999999998</v>
          </cell>
          <cell r="P6">
            <v>49.850999999999999</v>
          </cell>
        </row>
        <row r="7">
          <cell r="D7" t="str">
            <v>General grantmaker</v>
          </cell>
          <cell r="J7">
            <v>60</v>
          </cell>
          <cell r="P7">
            <v>29.8</v>
          </cell>
        </row>
        <row r="8">
          <cell r="D8" t="str">
            <v>Local government</v>
          </cell>
          <cell r="J8">
            <v>51.547498419999997</v>
          </cell>
        </row>
        <row r="9">
          <cell r="D9" t="str">
            <v>Family Foundation</v>
          </cell>
          <cell r="J9">
            <v>39.614888000000001</v>
          </cell>
          <cell r="P9">
            <v>37.781174999999998</v>
          </cell>
        </row>
        <row r="10">
          <cell r="D10" t="str">
            <v>NHS/Hospital Foundation</v>
          </cell>
          <cell r="J10">
            <v>33.008000000000003</v>
          </cell>
          <cell r="P10">
            <v>28.832000000000001</v>
          </cell>
        </row>
        <row r="11">
          <cell r="D11" t="str">
            <v>Corporate Foundation</v>
          </cell>
          <cell r="J11">
            <v>31.282775999999998</v>
          </cell>
          <cell r="P11">
            <v>30.182759999999998</v>
          </cell>
        </row>
        <row r="12">
          <cell r="D12" t="str">
            <v>General grantmaker</v>
          </cell>
          <cell r="J12">
            <v>24.207000000000001</v>
          </cell>
          <cell r="P12">
            <v>35.44</v>
          </cell>
        </row>
        <row r="13">
          <cell r="D13" t="str">
            <v>Family Foundation</v>
          </cell>
          <cell r="J13">
            <v>23.649757999999999</v>
          </cell>
          <cell r="P13">
            <v>19.023403999999999</v>
          </cell>
        </row>
        <row r="14">
          <cell r="D14" t="str">
            <v>Family Foundation</v>
          </cell>
          <cell r="J14">
            <v>20.425999999999998</v>
          </cell>
          <cell r="P14">
            <v>20.195</v>
          </cell>
        </row>
        <row r="15">
          <cell r="D15" t="str">
            <v>Corporate Foundation</v>
          </cell>
          <cell r="J15">
            <v>19.147285</v>
          </cell>
          <cell r="P15">
            <v>15.88</v>
          </cell>
        </row>
        <row r="16">
          <cell r="D16" t="str">
            <v>General grantmaker</v>
          </cell>
          <cell r="J16">
            <v>15.612</v>
          </cell>
          <cell r="P16">
            <v>15.612</v>
          </cell>
        </row>
        <row r="17">
          <cell r="D17" t="str">
            <v>General grantmaker</v>
          </cell>
          <cell r="J17">
            <v>14.965</v>
          </cell>
          <cell r="P17">
            <v>13.010999999999999</v>
          </cell>
        </row>
        <row r="18">
          <cell r="D18" t="str">
            <v>Government/Lottery Endowed</v>
          </cell>
          <cell r="J18">
            <v>13.566000000000001</v>
          </cell>
          <cell r="P18">
            <v>18.956</v>
          </cell>
        </row>
        <row r="19">
          <cell r="D19" t="str">
            <v>General grantmaker</v>
          </cell>
          <cell r="J19">
            <v>13.299334</v>
          </cell>
          <cell r="P19">
            <v>11.044898999999999</v>
          </cell>
        </row>
        <row r="20">
          <cell r="D20" t="str">
            <v>Member/Trade Funded</v>
          </cell>
          <cell r="J20">
            <v>12.452500000000001</v>
          </cell>
          <cell r="P20">
            <v>24.405000000000001</v>
          </cell>
        </row>
        <row r="21">
          <cell r="D21" t="str">
            <v>Community Foundation</v>
          </cell>
          <cell r="J21">
            <v>11.888999999999999</v>
          </cell>
          <cell r="P21">
            <v>9.4659999999999993</v>
          </cell>
        </row>
        <row r="22">
          <cell r="D22" t="str">
            <v>General grantmaker</v>
          </cell>
          <cell r="J22">
            <v>11.231999999999999</v>
          </cell>
          <cell r="P22">
            <v>8.7149999999999999</v>
          </cell>
        </row>
        <row r="23">
          <cell r="D23" t="str">
            <v>Family Foundation</v>
          </cell>
          <cell r="J23">
            <v>7.4054209999999996</v>
          </cell>
          <cell r="P23">
            <v>7.3437130000000002</v>
          </cell>
        </row>
        <row r="24">
          <cell r="D24" t="str">
            <v>Member/Trade Funded</v>
          </cell>
          <cell r="J24">
            <v>7.3911449999999999</v>
          </cell>
          <cell r="P24">
            <v>6.9850050000000001</v>
          </cell>
        </row>
        <row r="25">
          <cell r="D25" t="str">
            <v>Family Foundation</v>
          </cell>
          <cell r="J25">
            <v>7.2416</v>
          </cell>
          <cell r="P25">
            <v>6.1521679999999996</v>
          </cell>
        </row>
        <row r="26">
          <cell r="D26" t="str">
            <v>Family Foundation</v>
          </cell>
          <cell r="J26">
            <v>6.7287939999999997</v>
          </cell>
          <cell r="P26">
            <v>5.1160420000000002</v>
          </cell>
        </row>
        <row r="27">
          <cell r="D27" t="str">
            <v>Family Foundation</v>
          </cell>
          <cell r="J27">
            <v>6.6849999999999996</v>
          </cell>
          <cell r="P27">
            <v>5.71</v>
          </cell>
        </row>
        <row r="28">
          <cell r="D28" t="str">
            <v>Fundraising Grantmaker</v>
          </cell>
          <cell r="J28">
            <v>6.6680590000000004</v>
          </cell>
          <cell r="P28">
            <v>6.4499620000000002</v>
          </cell>
        </row>
        <row r="29">
          <cell r="D29" t="str">
            <v>Family Foundation</v>
          </cell>
          <cell r="J29">
            <v>6.6248459999999998</v>
          </cell>
          <cell r="P29">
            <v>3.9499490000000002</v>
          </cell>
        </row>
        <row r="30">
          <cell r="D30" t="str">
            <v>Charity</v>
          </cell>
          <cell r="J30">
            <v>5.7530000000000001</v>
          </cell>
          <cell r="P30">
            <v>6.3010000000000002</v>
          </cell>
        </row>
        <row r="31">
          <cell r="D31" t="str">
            <v>Family Foundation</v>
          </cell>
          <cell r="J31">
            <v>5.7178420000000001</v>
          </cell>
          <cell r="P31">
            <v>4.7397</v>
          </cell>
        </row>
        <row r="32">
          <cell r="D32" t="str">
            <v>General grantmaker</v>
          </cell>
          <cell r="J32">
            <v>5.6556499999999996</v>
          </cell>
          <cell r="P32">
            <v>9.0418059999999993</v>
          </cell>
        </row>
        <row r="33">
          <cell r="D33" t="str">
            <v>Family Foundation</v>
          </cell>
          <cell r="J33">
            <v>5.6467070000000001</v>
          </cell>
          <cell r="P33">
            <v>2.7937110000000001</v>
          </cell>
        </row>
        <row r="34">
          <cell r="D34" t="str">
            <v>Family Foundation</v>
          </cell>
          <cell r="J34">
            <v>4.6545120000000004</v>
          </cell>
          <cell r="P34">
            <v>0.74392800000000003</v>
          </cell>
        </row>
        <row r="35">
          <cell r="D35" t="str">
            <v>Donor Advised Fund</v>
          </cell>
          <cell r="J35">
            <v>4.5675739999999996</v>
          </cell>
          <cell r="P35">
            <v>0</v>
          </cell>
        </row>
        <row r="36">
          <cell r="D36" t="str">
            <v>Corporate Foundation</v>
          </cell>
          <cell r="J36">
            <v>4.2389970000000003</v>
          </cell>
          <cell r="P36">
            <v>2.8470900000000001</v>
          </cell>
        </row>
        <row r="37">
          <cell r="D37" t="str">
            <v>NHS/Hospital Foundation</v>
          </cell>
          <cell r="J37">
            <v>4.0517510000000003</v>
          </cell>
          <cell r="P37">
            <v>4.00901</v>
          </cell>
        </row>
        <row r="38">
          <cell r="D38" t="str">
            <v>General grantmaker</v>
          </cell>
          <cell r="J38">
            <v>4.0444440000000004</v>
          </cell>
          <cell r="P38">
            <v>2.8215029999999999</v>
          </cell>
        </row>
        <row r="39">
          <cell r="D39" t="str">
            <v>Corporate Foundation</v>
          </cell>
          <cell r="J39">
            <v>3.7112259999999999</v>
          </cell>
          <cell r="P39">
            <v>0.81977599999999995</v>
          </cell>
        </row>
        <row r="40">
          <cell r="D40" t="str">
            <v>Charity</v>
          </cell>
          <cell r="J40">
            <v>3.427</v>
          </cell>
          <cell r="P40">
            <v>4.2839999999999998</v>
          </cell>
        </row>
        <row r="41">
          <cell r="D41" t="str">
            <v>Local government</v>
          </cell>
          <cell r="J41">
            <v>3.3765545000000001</v>
          </cell>
        </row>
        <row r="42">
          <cell r="D42" t="str">
            <v>Member/Trade Funded</v>
          </cell>
          <cell r="J42">
            <v>3.339</v>
          </cell>
          <cell r="P42">
            <v>3.2850000000000001</v>
          </cell>
        </row>
        <row r="43">
          <cell r="D43" t="str">
            <v>General grantmaker</v>
          </cell>
          <cell r="J43">
            <v>3.2318519999999999</v>
          </cell>
          <cell r="P43">
            <v>5.246912</v>
          </cell>
        </row>
        <row r="44">
          <cell r="D44" t="str">
            <v>Fundraising Grantmaker</v>
          </cell>
          <cell r="J44">
            <v>3.2167949999999998</v>
          </cell>
          <cell r="P44">
            <v>3.6048580000000001</v>
          </cell>
        </row>
        <row r="45">
          <cell r="D45" t="str">
            <v>Member/Trade Funded</v>
          </cell>
          <cell r="J45">
            <v>3.1652290000000001</v>
          </cell>
          <cell r="P45">
            <v>3.504394</v>
          </cell>
        </row>
        <row r="46">
          <cell r="D46" t="str">
            <v>Corporate Foundation</v>
          </cell>
          <cell r="J46">
            <v>2.9846979999999999</v>
          </cell>
          <cell r="P46">
            <v>2.1594639999999998</v>
          </cell>
        </row>
        <row r="47">
          <cell r="D47" t="str">
            <v>Family Foundation</v>
          </cell>
          <cell r="J47">
            <v>2.932509</v>
          </cell>
          <cell r="P47">
            <v>2.8426089999999999</v>
          </cell>
        </row>
        <row r="48">
          <cell r="D48" t="str">
            <v>Charity</v>
          </cell>
          <cell r="J48">
            <v>2.6469999999999998</v>
          </cell>
          <cell r="P48">
            <v>2.1920000000000002</v>
          </cell>
        </row>
        <row r="49">
          <cell r="D49" t="str">
            <v>Corporate Foundation</v>
          </cell>
          <cell r="J49">
            <v>2.5499999999999998</v>
          </cell>
          <cell r="P49">
            <v>1.9359999999999999</v>
          </cell>
        </row>
        <row r="50">
          <cell r="D50" t="str">
            <v>Charity</v>
          </cell>
          <cell r="J50">
            <v>2.5474510000000001</v>
          </cell>
          <cell r="P50">
            <v>2.3834580000000001</v>
          </cell>
        </row>
        <row r="51">
          <cell r="D51" t="str">
            <v>General grantmaker</v>
          </cell>
          <cell r="J51">
            <v>2.3873220000000002</v>
          </cell>
          <cell r="P51">
            <v>2.3439999999999999</v>
          </cell>
        </row>
        <row r="52">
          <cell r="D52" t="str">
            <v>General grantmaker</v>
          </cell>
          <cell r="J52">
            <v>2.3029090000000001</v>
          </cell>
          <cell r="P52">
            <v>3.4674659999999999</v>
          </cell>
        </row>
        <row r="53">
          <cell r="D53" t="str">
            <v>Charity</v>
          </cell>
          <cell r="J53">
            <v>2.1117029999999999</v>
          </cell>
          <cell r="P53">
            <v>1.917683</v>
          </cell>
        </row>
        <row r="54">
          <cell r="D54" t="str">
            <v>Local government</v>
          </cell>
          <cell r="J54">
            <v>1.88419629</v>
          </cell>
        </row>
        <row r="55">
          <cell r="D55" t="str">
            <v>Corporate Foundation</v>
          </cell>
          <cell r="J55">
            <v>1.8684099999999999</v>
          </cell>
          <cell r="P55">
            <v>1.7734030000000001</v>
          </cell>
        </row>
        <row r="56">
          <cell r="D56" t="str">
            <v>Fundraising Grantmaker</v>
          </cell>
          <cell r="J56">
            <v>1.8397520000000001</v>
          </cell>
          <cell r="P56">
            <v>1.745792</v>
          </cell>
        </row>
        <row r="57">
          <cell r="D57" t="str">
            <v>General grantmaker</v>
          </cell>
          <cell r="J57">
            <v>1.7984469999999999</v>
          </cell>
          <cell r="P57">
            <v>1.51718</v>
          </cell>
        </row>
        <row r="58">
          <cell r="D58" t="str">
            <v>Member/Trade Funded</v>
          </cell>
          <cell r="J58">
            <v>1.682798</v>
          </cell>
          <cell r="P58">
            <v>2.6070000000000002</v>
          </cell>
        </row>
        <row r="59">
          <cell r="D59" t="str">
            <v>Community Foundation</v>
          </cell>
          <cell r="J59">
            <v>1.6261620000000001</v>
          </cell>
          <cell r="P59">
            <v>1.3407610000000001</v>
          </cell>
        </row>
        <row r="60">
          <cell r="D60" t="str">
            <v>General grantmaker</v>
          </cell>
          <cell r="J60">
            <v>1.54</v>
          </cell>
          <cell r="P60">
            <v>1.6576789999999999</v>
          </cell>
        </row>
        <row r="61">
          <cell r="D61" t="str">
            <v>Corporate Foundation</v>
          </cell>
          <cell r="J61">
            <v>1.5089999999999999</v>
          </cell>
          <cell r="P61">
            <v>1.4730000000000001</v>
          </cell>
        </row>
        <row r="62">
          <cell r="D62" t="str">
            <v>Fundraising Grantmaker</v>
          </cell>
          <cell r="J62">
            <v>1.4707710000000001</v>
          </cell>
          <cell r="P62">
            <v>1.02582</v>
          </cell>
        </row>
        <row r="63">
          <cell r="D63" t="str">
            <v>General grantmaker</v>
          </cell>
          <cell r="J63">
            <v>1.319</v>
          </cell>
          <cell r="P63">
            <v>1.21</v>
          </cell>
        </row>
        <row r="64">
          <cell r="D64" t="str">
            <v>General grantmaker</v>
          </cell>
          <cell r="J64">
            <v>1.3104009999999999</v>
          </cell>
          <cell r="P64">
            <v>0.408771</v>
          </cell>
        </row>
        <row r="65">
          <cell r="D65" t="str">
            <v>Charity</v>
          </cell>
          <cell r="J65">
            <v>1.3026089999999999</v>
          </cell>
          <cell r="P65">
            <v>0.30310300000000001</v>
          </cell>
        </row>
        <row r="66">
          <cell r="D66" t="str">
            <v>Local government</v>
          </cell>
          <cell r="J66">
            <v>1.17292219</v>
          </cell>
        </row>
        <row r="67">
          <cell r="D67" t="str">
            <v>Charity</v>
          </cell>
          <cell r="J67">
            <v>1.1215710000000001</v>
          </cell>
          <cell r="P67">
            <v>0</v>
          </cell>
        </row>
        <row r="68">
          <cell r="D68" t="str">
            <v>Member/Trade Funded</v>
          </cell>
          <cell r="J68">
            <v>1.10198</v>
          </cell>
          <cell r="P68">
            <v>0.36538900000000002</v>
          </cell>
        </row>
        <row r="69">
          <cell r="D69" t="str">
            <v>General grantmaker</v>
          </cell>
          <cell r="J69">
            <v>1.071909</v>
          </cell>
          <cell r="P69">
            <v>0.73333000000000004</v>
          </cell>
        </row>
        <row r="70">
          <cell r="D70" t="str">
            <v>Charity</v>
          </cell>
          <cell r="J70">
            <v>1.064565</v>
          </cell>
          <cell r="P70">
            <v>1.5665659999999999</v>
          </cell>
        </row>
        <row r="71">
          <cell r="D71" t="str">
            <v>General grantmaker</v>
          </cell>
          <cell r="J71">
            <v>1.0403549999999999</v>
          </cell>
          <cell r="P71">
            <v>0.87548700000000002</v>
          </cell>
        </row>
        <row r="72">
          <cell r="D72" t="str">
            <v>Member/Trade Funded</v>
          </cell>
          <cell r="J72">
            <v>0.98145899999999997</v>
          </cell>
          <cell r="P72">
            <v>0.42238900000000001</v>
          </cell>
        </row>
        <row r="73">
          <cell r="D73" t="str">
            <v>General grantmaker</v>
          </cell>
          <cell r="J73">
            <v>0.97905200000000003</v>
          </cell>
          <cell r="P73">
            <v>1.844093</v>
          </cell>
        </row>
        <row r="74">
          <cell r="D74" t="str">
            <v>Corporate Foundation</v>
          </cell>
          <cell r="J74">
            <v>0.91806699999999997</v>
          </cell>
          <cell r="P74">
            <v>0.44169900000000001</v>
          </cell>
        </row>
        <row r="75">
          <cell r="D75" t="str">
            <v>General grantmaker</v>
          </cell>
          <cell r="J75">
            <v>0.859653</v>
          </cell>
          <cell r="P75">
            <v>0.73666299999999996</v>
          </cell>
        </row>
        <row r="76">
          <cell r="D76" t="str">
            <v>General grantmaker</v>
          </cell>
          <cell r="J76">
            <v>0.851576</v>
          </cell>
          <cell r="P76">
            <v>0.87881600000000004</v>
          </cell>
        </row>
        <row r="77">
          <cell r="D77" t="str">
            <v>Charity</v>
          </cell>
        </row>
        <row r="78">
          <cell r="D78" t="str">
            <v>Corporate Foundation</v>
          </cell>
          <cell r="J78">
            <v>0.73399999999999999</v>
          </cell>
          <cell r="P78">
            <v>0.99099999999999999</v>
          </cell>
        </row>
        <row r="79">
          <cell r="D79" t="str">
            <v>Charity</v>
          </cell>
          <cell r="J79">
            <v>0.71070199999999994</v>
          </cell>
          <cell r="P79">
            <v>0</v>
          </cell>
        </row>
        <row r="80">
          <cell r="D80" t="str">
            <v>Fundraising Grantmaker</v>
          </cell>
          <cell r="J80">
            <v>0.67943200000000004</v>
          </cell>
          <cell r="P80">
            <v>0.70522499999999999</v>
          </cell>
        </row>
        <row r="81">
          <cell r="D81" t="str">
            <v>General grantmaker</v>
          </cell>
          <cell r="J81">
            <v>0.627305</v>
          </cell>
          <cell r="P81">
            <v>0.60284400000000005</v>
          </cell>
        </row>
        <row r="82">
          <cell r="D82" t="str">
            <v>General grantmaker</v>
          </cell>
          <cell r="J82">
            <v>0.62155499999999997</v>
          </cell>
          <cell r="P82">
            <v>0</v>
          </cell>
        </row>
        <row r="83">
          <cell r="D83" t="str">
            <v>General grantmaker</v>
          </cell>
          <cell r="J83">
            <v>0.62</v>
          </cell>
        </row>
        <row r="84">
          <cell r="D84" t="str">
            <v>General grantmaker</v>
          </cell>
          <cell r="P84">
            <v>0.63737600000000005</v>
          </cell>
        </row>
        <row r="85">
          <cell r="D85" t="str">
            <v>Charity</v>
          </cell>
          <cell r="J85">
            <v>0.59940899999999997</v>
          </cell>
          <cell r="P85">
            <v>0.35120299999999999</v>
          </cell>
        </row>
        <row r="86">
          <cell r="D86" t="str">
            <v>Charity</v>
          </cell>
          <cell r="J86">
            <v>0.59499999999999997</v>
          </cell>
          <cell r="P86">
            <v>0.92500000000000004</v>
          </cell>
        </row>
        <row r="87">
          <cell r="D87" t="str">
            <v>General grantmaker</v>
          </cell>
          <cell r="J87">
            <v>0.57899999999999996</v>
          </cell>
          <cell r="P87">
            <v>0.51600000000000001</v>
          </cell>
        </row>
        <row r="88">
          <cell r="D88" t="str">
            <v>General grantmaker</v>
          </cell>
          <cell r="J88">
            <v>0.53500000000000003</v>
          </cell>
        </row>
        <row r="89">
          <cell r="D89" t="str">
            <v>General grantmaker</v>
          </cell>
          <cell r="P89">
            <v>0</v>
          </cell>
        </row>
        <row r="90">
          <cell r="D90" t="str">
            <v>General grantmaker</v>
          </cell>
          <cell r="J90">
            <v>0.50680499999999995</v>
          </cell>
          <cell r="P90">
            <v>0.57861099999999999</v>
          </cell>
        </row>
        <row r="91">
          <cell r="D91" t="str">
            <v>General grantmaker</v>
          </cell>
          <cell r="J91">
            <v>0.46467199999999997</v>
          </cell>
          <cell r="P91">
            <v>0.50337799999999999</v>
          </cell>
        </row>
        <row r="92">
          <cell r="D92" t="str">
            <v>General grantmaker</v>
          </cell>
          <cell r="J92">
            <v>0.44747399999999998</v>
          </cell>
          <cell r="P92">
            <v>0.40198699999999998</v>
          </cell>
        </row>
        <row r="93">
          <cell r="D93" t="str">
            <v>General grantmaker</v>
          </cell>
        </row>
        <row r="94">
          <cell r="D94" t="str">
            <v>General grantmaker</v>
          </cell>
          <cell r="J94">
            <v>0.31302200000000002</v>
          </cell>
          <cell r="P94">
            <v>3.4518650000000002</v>
          </cell>
        </row>
        <row r="95">
          <cell r="D95" t="str">
            <v>General grantmaker</v>
          </cell>
          <cell r="J95">
            <v>0.2714645</v>
          </cell>
        </row>
        <row r="96">
          <cell r="D96" t="str">
            <v>Charity</v>
          </cell>
          <cell r="J96">
            <v>0.26400000000000001</v>
          </cell>
          <cell r="P96">
            <v>0.24399999999999999</v>
          </cell>
        </row>
        <row r="97">
          <cell r="D97" t="str">
            <v>Member/Trade Funded</v>
          </cell>
          <cell r="J97">
            <v>0.23691300000000001</v>
          </cell>
          <cell r="P97">
            <v>0.29136699999999999</v>
          </cell>
        </row>
        <row r="98">
          <cell r="D98" t="str">
            <v>General grantmaker</v>
          </cell>
        </row>
        <row r="99">
          <cell r="D99" t="str">
            <v>General grantmaker</v>
          </cell>
          <cell r="J99">
            <v>0.21457999999999999</v>
          </cell>
          <cell r="P99">
            <v>0.27642299999999997</v>
          </cell>
        </row>
        <row r="100">
          <cell r="D100" t="str">
            <v>Corporate Foundation</v>
          </cell>
          <cell r="J100">
            <v>0.16778399999999999</v>
          </cell>
        </row>
        <row r="101">
          <cell r="D101" t="str">
            <v>General grantmaker</v>
          </cell>
          <cell r="J101">
            <v>0.16386800000000001</v>
          </cell>
          <cell r="P101">
            <v>0.143842</v>
          </cell>
        </row>
        <row r="102">
          <cell r="D102" t="str">
            <v>General grantmaker</v>
          </cell>
          <cell r="J102">
            <v>0.14951300000000001</v>
          </cell>
          <cell r="P102">
            <v>0.14988199999999999</v>
          </cell>
        </row>
        <row r="103">
          <cell r="D103" t="str">
            <v>General grantmaker</v>
          </cell>
        </row>
        <row r="104">
          <cell r="D104" t="str">
            <v>Corporate Foundation</v>
          </cell>
          <cell r="J104">
            <v>0.09</v>
          </cell>
        </row>
        <row r="105">
          <cell r="D105" t="str">
            <v>General grantmaker</v>
          </cell>
          <cell r="J105">
            <v>5.6333000000000001E-2</v>
          </cell>
          <cell r="P105">
            <v>0.70633299999999999</v>
          </cell>
        </row>
        <row r="106">
          <cell r="D106" t="str">
            <v>Charity</v>
          </cell>
          <cell r="J106">
            <v>2.8000000000000001E-2</v>
          </cell>
          <cell r="P106">
            <v>4.6535219999999997</v>
          </cell>
        </row>
        <row r="107">
          <cell r="D107" t="str">
            <v>Charity</v>
          </cell>
        </row>
        <row r="108">
          <cell r="D108" t="str">
            <v>Charity</v>
          </cell>
          <cell r="J108">
            <v>0.01</v>
          </cell>
          <cell r="P108">
            <v>0.13184499999999999</v>
          </cell>
        </row>
        <row r="109">
          <cell r="D109" t="str">
            <v>Fundraising Grantmaker</v>
          </cell>
          <cell r="J109">
            <v>9.2999999999999992E-3</v>
          </cell>
          <cell r="P109">
            <v>0.106132</v>
          </cell>
        </row>
        <row r="110">
          <cell r="D110" t="str">
            <v>Charity</v>
          </cell>
          <cell r="J110">
            <v>0</v>
          </cell>
          <cell r="P110">
            <v>0.145374</v>
          </cell>
        </row>
        <row r="111">
          <cell r="D111" t="str">
            <v>Charity</v>
          </cell>
          <cell r="J111">
            <v>0</v>
          </cell>
          <cell r="P111">
            <v>0</v>
          </cell>
        </row>
        <row r="112">
          <cell r="D112" t="str">
            <v>Charity</v>
          </cell>
          <cell r="J112">
            <v>0</v>
          </cell>
          <cell r="P112">
            <v>0</v>
          </cell>
        </row>
        <row r="113">
          <cell r="D113" t="str">
            <v>General grantmaker</v>
          </cell>
          <cell r="J113">
            <v>0</v>
          </cell>
          <cell r="P113">
            <v>0</v>
          </cell>
        </row>
        <row r="114">
          <cell r="D114" t="str">
            <v>General grantmaker</v>
          </cell>
          <cell r="J114">
            <v>0</v>
          </cell>
          <cell r="P114">
            <v>1.081</v>
          </cell>
        </row>
        <row r="115">
          <cell r="D115" t="str">
            <v>Charity</v>
          </cell>
          <cell r="J115">
            <v>0</v>
          </cell>
          <cell r="P115">
            <v>0</v>
          </cell>
        </row>
        <row r="116">
          <cell r="D116" t="str">
            <v>General grantmaker</v>
          </cell>
        </row>
        <row r="117">
          <cell r="D117" t="str">
            <v>Local government</v>
          </cell>
        </row>
        <row r="118">
          <cell r="D118" t="str">
            <v>Corporate Foundation</v>
          </cell>
        </row>
        <row r="119">
          <cell r="D119" t="str">
            <v>Charity</v>
          </cell>
        </row>
        <row r="120">
          <cell r="D120" t="str">
            <v>Charity</v>
          </cell>
        </row>
        <row r="121">
          <cell r="D121" t="str">
            <v>General grantmaker</v>
          </cell>
        </row>
        <row r="122">
          <cell r="D122" t="str">
            <v>General grantmaker</v>
          </cell>
        </row>
        <row r="123">
          <cell r="D123" t="str">
            <v>Charity</v>
          </cell>
        </row>
        <row r="124">
          <cell r="D124" t="str">
            <v>Charity</v>
          </cell>
        </row>
        <row r="125">
          <cell r="D125" t="str">
            <v>General grantmaker</v>
          </cell>
        </row>
        <row r="126">
          <cell r="D126" t="str">
            <v>Charity</v>
          </cell>
        </row>
        <row r="127">
          <cell r="D127" t="str">
            <v>Local government</v>
          </cell>
        </row>
        <row r="128">
          <cell r="D128" t="str">
            <v>Local government</v>
          </cell>
        </row>
        <row r="129">
          <cell r="D129" t="str">
            <v>Local government</v>
          </cell>
        </row>
        <row r="130">
          <cell r="D130" t="str">
            <v>Local government</v>
          </cell>
        </row>
        <row r="131">
          <cell r="D131" t="str">
            <v>Local government</v>
          </cell>
        </row>
        <row r="132">
          <cell r="D132" t="str">
            <v>Local government</v>
          </cell>
        </row>
        <row r="133">
          <cell r="D133" t="str">
            <v>Local government</v>
          </cell>
        </row>
        <row r="134">
          <cell r="D134" t="str">
            <v>Local government</v>
          </cell>
        </row>
        <row r="135">
          <cell r="D135" t="str">
            <v>Local government</v>
          </cell>
        </row>
        <row r="136">
          <cell r="D136" t="str">
            <v>Local government</v>
          </cell>
        </row>
        <row r="137">
          <cell r="D137" t="str">
            <v>Local government</v>
          </cell>
        </row>
        <row r="138">
          <cell r="D138" t="str">
            <v>Local government</v>
          </cell>
        </row>
        <row r="139">
          <cell r="D139" t="str">
            <v>Local government</v>
          </cell>
        </row>
        <row r="140">
          <cell r="D140" t="str">
            <v>Local government</v>
          </cell>
        </row>
        <row r="141">
          <cell r="D141" t="str">
            <v>Local government</v>
          </cell>
        </row>
        <row r="142">
          <cell r="D142" t="str">
            <v>Local government</v>
          </cell>
        </row>
        <row r="143">
          <cell r="D143" t="str">
            <v>Local government</v>
          </cell>
        </row>
        <row r="144">
          <cell r="D144" t="str">
            <v>Local government</v>
          </cell>
        </row>
        <row r="145">
          <cell r="D145" t="str">
            <v>Local government</v>
          </cell>
        </row>
        <row r="146">
          <cell r="D146" t="str">
            <v>Local government</v>
          </cell>
        </row>
        <row r="147">
          <cell r="D147" t="str">
            <v>Local government</v>
          </cell>
        </row>
        <row r="148">
          <cell r="D148" t="str">
            <v>Local government</v>
          </cell>
        </row>
        <row r="149">
          <cell r="D149" t="str">
            <v>Local government</v>
          </cell>
        </row>
        <row r="150">
          <cell r="D150" t="str">
            <v>Local government</v>
          </cell>
        </row>
        <row r="151">
          <cell r="D151" t="str">
            <v>Local government</v>
          </cell>
        </row>
        <row r="152">
          <cell r="D152" t="str">
            <v>Local government</v>
          </cell>
        </row>
        <row r="153">
          <cell r="D153" t="str">
            <v>Local government</v>
          </cell>
        </row>
        <row r="154">
          <cell r="D154" t="str">
            <v>Local government</v>
          </cell>
        </row>
        <row r="155">
          <cell r="D155" t="str">
            <v>Local government</v>
          </cell>
        </row>
        <row r="156">
          <cell r="D156" t="str">
            <v>Local government</v>
          </cell>
        </row>
        <row r="157">
          <cell r="D157" t="str">
            <v>Charity</v>
          </cell>
        </row>
        <row r="158">
          <cell r="D158" t="str">
            <v>Corporate</v>
          </cell>
        </row>
        <row r="159">
          <cell r="D159" t="str">
            <v>Corporate</v>
          </cell>
        </row>
        <row r="160">
          <cell r="D160" t="str">
            <v>Corporate</v>
          </cell>
        </row>
        <row r="161">
          <cell r="D161" t="str">
            <v>Corporate</v>
          </cell>
        </row>
        <row r="162">
          <cell r="D162" t="str">
            <v>Corporate</v>
          </cell>
        </row>
        <row r="163">
          <cell r="D163" t="str">
            <v>General grantmaker</v>
          </cell>
        </row>
        <row r="164">
          <cell r="D164" t="str">
            <v>General grantmaker</v>
          </cell>
        </row>
        <row r="165">
          <cell r="D165" t="str">
            <v>Family Foundation</v>
          </cell>
        </row>
        <row r="166">
          <cell r="D166" t="str">
            <v>Charity</v>
          </cell>
        </row>
        <row r="167">
          <cell r="D167" t="str">
            <v>General grantmaker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F568-DA89-48A0-B460-CADAC443D49E}">
  <dimension ref="A1:S1000"/>
  <sheetViews>
    <sheetView tabSelected="1" workbookViewId="0">
      <selection activeCell="E22" sqref="E22"/>
    </sheetView>
  </sheetViews>
  <sheetFormatPr defaultColWidth="13.81640625" defaultRowHeight="15" customHeight="1"/>
  <cols>
    <col min="1" max="1" width="9.453125" customWidth="1"/>
    <col min="2" max="2" width="23.90625" customWidth="1"/>
    <col min="3" max="3" width="37.90625" bestFit="1" customWidth="1"/>
    <col min="4" max="4" width="25.54296875" bestFit="1" customWidth="1"/>
    <col min="5" max="5" width="30.1796875" bestFit="1" customWidth="1"/>
    <col min="6" max="26" width="9.453125" customWidth="1"/>
  </cols>
  <sheetData>
    <row r="1" spans="1:19" s="3" customFormat="1" ht="14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19" ht="14.5">
      <c r="A2" s="1" t="s">
        <v>7</v>
      </c>
      <c r="B2" s="1">
        <f>SUMIFS('[1]london-funders-all'!J:J,'[1]london-funders-all'!D:D,'london-summary'!A2)</f>
        <v>22.182010000000002</v>
      </c>
      <c r="C2" s="1">
        <f>SUMIFS('[1]london-funders-all'!P:P,'[1]london-funders-all'!D:D,'london-summary'!A2)</f>
        <v>25.398754000000004</v>
      </c>
      <c r="D2" s="1">
        <f>COUNTIFS('[1]london-funders-all'!D:D,'london-summary'!A2,'[1]london-funders-all'!J:J,"&gt;0")</f>
        <v>14</v>
      </c>
      <c r="E2" s="1">
        <f>COUNTIFS('[1]london-funders-all'!D:D,'london-summary'!A2,'[1]london-funders-all'!P:P,"&gt;0")</f>
        <v>13</v>
      </c>
      <c r="F2" s="1">
        <f>COUNTIFS('[1]london-funders-all'!D:D,'london-summary'!A2)</f>
        <v>27</v>
      </c>
      <c r="G2" s="2">
        <f t="shared" ref="G2:G9" si="0">(B2/C2)-1</f>
        <v>-0.12664967738181176</v>
      </c>
      <c r="S2" s="2"/>
    </row>
    <row r="3" spans="1:19" ht="14.5">
      <c r="A3" s="1" t="s">
        <v>8</v>
      </c>
      <c r="B3" s="1">
        <f>SUMIFS('[1]london-funders-all'!J:J,'[1]london-funders-all'!D:D,'london-summary'!A3)</f>
        <v>13.515162</v>
      </c>
      <c r="C3" s="1">
        <f>SUMIFS('[1]london-funders-all'!P:P,'[1]london-funders-all'!D:D,'london-summary'!A3)</f>
        <v>10.806761</v>
      </c>
      <c r="D3" s="1">
        <f>COUNTIFS('[1]london-funders-all'!D:D,'london-summary'!A3,'[1]london-funders-all'!J:J,"&gt;0")</f>
        <v>2</v>
      </c>
      <c r="E3" s="1">
        <f>COUNTIFS('[1]london-funders-all'!D:D,'london-summary'!A3,'[1]london-funders-all'!P:P,"&gt;0")</f>
        <v>2</v>
      </c>
      <c r="F3" s="1">
        <f>COUNTIFS('[1]london-funders-all'!D:D,'london-summary'!A3)</f>
        <v>2</v>
      </c>
      <c r="G3" s="2">
        <f t="shared" si="0"/>
        <v>0.25062097699764063</v>
      </c>
      <c r="S3" s="2"/>
    </row>
    <row r="4" spans="1:19" ht="14.5">
      <c r="A4" s="1" t="s">
        <v>9</v>
      </c>
      <c r="B4" s="1">
        <f>SUMIFS('[1]london-funders-all'!J:J,'[1]london-funders-all'!D:D,'london-summary'!A4)</f>
        <v>69.202242999999982</v>
      </c>
      <c r="C4" s="1">
        <f>SUMIFS('[1]london-funders-all'!P:P,'[1]london-funders-all'!D:D,'london-summary'!A4)</f>
        <v>58.504191999999996</v>
      </c>
      <c r="D4" s="1">
        <f>COUNTIFS('[1]london-funders-all'!D:D,'london-summary'!A4,'[1]london-funders-all'!J:J,"&gt;0")</f>
        <v>12</v>
      </c>
      <c r="E4" s="1">
        <f>COUNTIFS('[1]london-funders-all'!D:D,'london-summary'!A4,'[1]london-funders-all'!P:P,"&gt;0")</f>
        <v>10</v>
      </c>
      <c r="F4" s="1">
        <f>COUNTIFS('[1]london-funders-all'!D:D,'london-summary'!A4)</f>
        <v>13</v>
      </c>
      <c r="G4" s="2">
        <f t="shared" si="0"/>
        <v>0.18285956329419917</v>
      </c>
      <c r="S4" s="2"/>
    </row>
    <row r="5" spans="1:19" ht="14.5">
      <c r="A5" s="1" t="s">
        <v>10</v>
      </c>
      <c r="B5" s="1">
        <f>SUMIFS('[1]london-funders-all'!J:J,'[1]london-funders-all'!D:D,'london-summary'!A5)</f>
        <v>960.95157400000005</v>
      </c>
      <c r="C5" s="1">
        <f>SUMIFS('[1]london-funders-all'!P:P,'[1]london-funders-all'!D:D,'london-summary'!A5)</f>
        <v>808.78599999999994</v>
      </c>
      <c r="D5" s="1">
        <f>COUNTIFS('[1]london-funders-all'!D:D,'london-summary'!A5,'[1]london-funders-all'!J:J,"&gt;0")</f>
        <v>2</v>
      </c>
      <c r="E5" s="1">
        <f>COUNTIFS('[1]london-funders-all'!D:D,'london-summary'!A5,'[1]london-funders-all'!P:P,"&gt;0")</f>
        <v>1</v>
      </c>
      <c r="F5" s="1">
        <f>COUNTIFS('[1]london-funders-all'!D:D,'london-summary'!A5)</f>
        <v>2</v>
      </c>
      <c r="G5" s="2">
        <f t="shared" si="0"/>
        <v>0.18814071212904304</v>
      </c>
      <c r="S5" s="2"/>
    </row>
    <row r="6" spans="1:19" ht="14.5">
      <c r="A6" s="1" t="s">
        <v>11</v>
      </c>
      <c r="B6" s="1">
        <f>SUMIFS('[1]london-funders-all'!J:J,'[1]london-funders-all'!D:D,'london-summary'!A6)</f>
        <v>137.32787700000003</v>
      </c>
      <c r="C6" s="1">
        <f>SUMIFS('[1]london-funders-all'!P:P,'[1]london-funders-all'!D:D,'london-summary'!A6)</f>
        <v>116.39139899999999</v>
      </c>
      <c r="D6" s="1">
        <f>COUNTIFS('[1]london-funders-all'!D:D,'london-summary'!A6,'[1]london-funders-all'!J:J,"&gt;0")</f>
        <v>12</v>
      </c>
      <c r="E6" s="1">
        <f>COUNTIFS('[1]london-funders-all'!D:D,'london-summary'!A6,'[1]london-funders-all'!P:P,"&gt;0")</f>
        <v>12</v>
      </c>
      <c r="F6" s="1">
        <f>COUNTIFS('[1]london-funders-all'!D:D,'london-summary'!A6)</f>
        <v>13</v>
      </c>
      <c r="G6" s="2">
        <f t="shared" si="0"/>
        <v>0.17987994112863981</v>
      </c>
      <c r="S6" s="2"/>
    </row>
    <row r="7" spans="1:19" ht="14.5">
      <c r="A7" s="1" t="s">
        <v>12</v>
      </c>
      <c r="B7" s="1">
        <f>SUMIFS('[1]london-funders-all'!J:J,'[1]london-funders-all'!D:D,'london-summary'!A7)</f>
        <v>76.133803000000015</v>
      </c>
      <c r="C7" s="1">
        <f>SUMIFS('[1]london-funders-all'!P:P,'[1]london-funders-all'!D:D,'london-summary'!A7)</f>
        <v>63.488789000000004</v>
      </c>
      <c r="D7" s="1">
        <f>COUNTIFS('[1]london-funders-all'!D:D,'london-summary'!A7,'[1]london-funders-all'!J:J,"&gt;0")</f>
        <v>7</v>
      </c>
      <c r="E7" s="1">
        <f>COUNTIFS('[1]london-funders-all'!D:D,'london-summary'!A7,'[1]london-funders-all'!P:P,"&gt;0")</f>
        <v>7</v>
      </c>
      <c r="F7" s="1">
        <f>COUNTIFS('[1]london-funders-all'!D:D,'london-summary'!A7)</f>
        <v>7</v>
      </c>
      <c r="G7" s="2">
        <f t="shared" si="0"/>
        <v>0.19916924230512589</v>
      </c>
      <c r="S7" s="2"/>
    </row>
    <row r="8" spans="1:19" ht="14.5">
      <c r="A8" s="1" t="s">
        <v>13</v>
      </c>
      <c r="B8" s="1">
        <f>SUMIFS('[1]london-funders-all'!J:J,'[1]london-funders-all'!D:D,'london-summary'!A8)</f>
        <v>238.50949550000007</v>
      </c>
      <c r="C8" s="1">
        <f>SUMIFS('[1]london-funders-all'!P:P,'[1]london-funders-all'!D:D,'london-summary'!A8)</f>
        <v>195.60914599999992</v>
      </c>
      <c r="D8" s="1">
        <f>COUNTIFS('[1]london-funders-all'!D:D,'london-summary'!A8,'[1]london-funders-all'!J:J,"&gt;0")</f>
        <v>35</v>
      </c>
      <c r="E8" s="1">
        <f>COUNTIFS('[1]london-funders-all'!D:D,'london-summary'!A8,'[1]london-funders-all'!P:P,"&gt;0")</f>
        <v>33</v>
      </c>
      <c r="F8" s="1">
        <f>COUNTIFS('[1]london-funders-all'!D:D,'london-summary'!A8)</f>
        <v>49</v>
      </c>
      <c r="G8" s="2">
        <f t="shared" si="0"/>
        <v>0.21931668522288916</v>
      </c>
      <c r="S8" s="2"/>
    </row>
    <row r="9" spans="1:19" ht="14.5">
      <c r="A9" s="1" t="s">
        <v>14</v>
      </c>
      <c r="B9" s="1">
        <f>SUMIFS('[1]london-funders-all'!J:J,'[1]london-funders-all'!D:D,'london-summary'!A9)</f>
        <v>13.566000000000001</v>
      </c>
      <c r="C9" s="1">
        <f>SUMIFS('[1]london-funders-all'!P:P,'[1]london-funders-all'!D:D,'london-summary'!A9)</f>
        <v>18.956</v>
      </c>
      <c r="D9" s="1">
        <f>COUNTIFS('[1]london-funders-all'!D:D,'london-summary'!A9,'[1]london-funders-all'!J:J,"&gt;0")</f>
        <v>1</v>
      </c>
      <c r="E9" s="1">
        <f>COUNTIFS('[1]london-funders-all'!D:D,'london-summary'!A9,'[1]london-funders-all'!P:P,"&gt;0")</f>
        <v>1</v>
      </c>
      <c r="F9" s="1">
        <f>COUNTIFS('[1]london-funders-all'!D:D,'london-summary'!A9)</f>
        <v>1</v>
      </c>
      <c r="G9" s="2">
        <f t="shared" si="0"/>
        <v>-0.2843426883308714</v>
      </c>
      <c r="S9" s="2"/>
    </row>
    <row r="10" spans="1:19" ht="14.5">
      <c r="A10" s="1" t="s">
        <v>15</v>
      </c>
      <c r="B10" s="1">
        <f>SUMIFS('[1]london-funders-all'!J:J,'[1]london-funders-all'!D:D,'london-summary'!A10)</f>
        <v>57.981171399999994</v>
      </c>
      <c r="D10" s="1">
        <f>COUNTIFS('[1]london-funders-all'!D:D,'london-summary'!A10,'[1]london-funders-all'!J:J,"&gt;0")</f>
        <v>4</v>
      </c>
      <c r="E10" s="1">
        <f>COUNTIFS('[1]london-funders-all'!D:D,'london-summary'!A10,'[1]london-funders-all'!P:P,"&gt;0")</f>
        <v>0</v>
      </c>
      <c r="F10" s="1">
        <f>COUNTIFS('[1]london-funders-all'!D:D,'london-summary'!A10)</f>
        <v>35</v>
      </c>
      <c r="G10" s="2"/>
    </row>
    <row r="11" spans="1:19" ht="14.5">
      <c r="A11" s="1" t="s">
        <v>16</v>
      </c>
      <c r="B11" s="1">
        <f>SUMIFS('[1]london-funders-all'!J:J,'[1]london-funders-all'!D:D,'london-summary'!A11)</f>
        <v>821.404</v>
      </c>
      <c r="C11" s="1">
        <f>SUMIFS('[1]london-funders-all'!P:P,'[1]london-funders-all'!D:D,'london-summary'!A11)</f>
        <v>760.69500000000005</v>
      </c>
      <c r="D11" s="1">
        <f>COUNTIFS('[1]london-funders-all'!D:D,'london-summary'!A11,'[1]london-funders-all'!J:J,"&gt;0")</f>
        <v>2</v>
      </c>
      <c r="E11" s="1">
        <f>COUNTIFS('[1]london-funders-all'!D:D,'london-summary'!A11,'[1]london-funders-all'!P:P,"&gt;0")</f>
        <v>2</v>
      </c>
      <c r="F11" s="1">
        <f>COUNTIFS('[1]london-funders-all'!D:D,'london-summary'!A11)</f>
        <v>2</v>
      </c>
      <c r="G11" s="2">
        <f t="shared" ref="G11:G13" si="1">(B11/C11)-1</f>
        <v>7.980728149915528E-2</v>
      </c>
      <c r="S11" s="2"/>
    </row>
    <row r="12" spans="1:19" ht="14.5">
      <c r="A12" s="1" t="s">
        <v>17</v>
      </c>
      <c r="B12" s="1">
        <f>SUMIFS('[1]london-funders-all'!J:J,'[1]london-funders-all'!D:D,'london-summary'!A12)</f>
        <v>30.351024000000006</v>
      </c>
      <c r="C12" s="1">
        <f>SUMIFS('[1]london-funders-all'!P:P,'[1]london-funders-all'!D:D,'london-summary'!A12)</f>
        <v>41.865544</v>
      </c>
      <c r="D12" s="1">
        <f>COUNTIFS('[1]london-funders-all'!D:D,'london-summary'!A12,'[1]london-funders-all'!J:J,"&gt;0")</f>
        <v>8</v>
      </c>
      <c r="E12" s="1">
        <f>COUNTIFS('[1]london-funders-all'!D:D,'london-summary'!A12,'[1]london-funders-all'!P:P,"&gt;0")</f>
        <v>8</v>
      </c>
      <c r="F12" s="1">
        <f>COUNTIFS('[1]london-funders-all'!D:D,'london-summary'!A12)</f>
        <v>8</v>
      </c>
      <c r="G12" s="2">
        <f t="shared" si="1"/>
        <v>-0.27503571911068425</v>
      </c>
      <c r="S12" s="2"/>
    </row>
    <row r="13" spans="1:19" ht="14.5">
      <c r="A13" s="1" t="s">
        <v>18</v>
      </c>
      <c r="B13" s="1">
        <f>SUMIFS('[1]london-funders-all'!J:J,'[1]london-funders-all'!D:D,'london-summary'!A13)</f>
        <v>37.059751000000006</v>
      </c>
      <c r="C13" s="1">
        <f>SUMIFS('[1]london-funders-all'!P:P,'[1]london-funders-all'!D:D,'london-summary'!A13)</f>
        <v>32.841009999999997</v>
      </c>
      <c r="D13" s="1">
        <f>COUNTIFS('[1]london-funders-all'!D:D,'london-summary'!A13,'[1]london-funders-all'!J:J,"&gt;0")</f>
        <v>2</v>
      </c>
      <c r="E13" s="1">
        <f>COUNTIFS('[1]london-funders-all'!D:D,'london-summary'!A13,'[1]london-funders-all'!P:P,"&gt;0")</f>
        <v>2</v>
      </c>
      <c r="F13" s="1">
        <f>COUNTIFS('[1]london-funders-all'!D:D,'london-summary'!A13)</f>
        <v>2</v>
      </c>
      <c r="G13" s="2">
        <f t="shared" si="1"/>
        <v>0.1284595388509675</v>
      </c>
      <c r="S13" s="2"/>
    </row>
    <row r="14" spans="1:19" ht="14.5">
      <c r="A14" s="1" t="s">
        <v>19</v>
      </c>
      <c r="B14" s="1">
        <f>SUMIFS('[1]london-funders-all'!J:J,'[1]london-funders-all'!D:D,'london-summary'!A14)</f>
        <v>0</v>
      </c>
      <c r="C14" s="1">
        <f>SUMIFS('[1]london-funders-all'!P:P,'[1]london-funders-all'!D:D,'london-summary'!A14)</f>
        <v>0</v>
      </c>
      <c r="D14" s="1">
        <f>COUNTIFS('[1]london-funders-all'!D:D,'london-summary'!A14,'[1]london-funders-all'!J:J,"&gt;0")</f>
        <v>0</v>
      </c>
      <c r="E14" s="1">
        <f>COUNTIFS('[1]london-funders-all'!D:D,'london-summary'!A14,'[1]london-funders-all'!P:P,"&gt;0")</f>
        <v>0</v>
      </c>
      <c r="F14" s="1">
        <f>COUNTIFS('[1]london-funders-all'!D:D,'london-summary'!A14)</f>
        <v>5</v>
      </c>
      <c r="G14" s="2"/>
      <c r="S14" s="2"/>
    </row>
    <row r="15" spans="1:19" ht="14.5">
      <c r="A15" s="1" t="s">
        <v>20</v>
      </c>
      <c r="B15" s="1">
        <f t="shared" ref="B15:F15" si="2">SUM(B2:B13)</f>
        <v>2478.1841108999997</v>
      </c>
      <c r="C15" s="1">
        <f t="shared" si="2"/>
        <v>2133.3425950000001</v>
      </c>
      <c r="D15" s="1">
        <f t="shared" si="2"/>
        <v>101</v>
      </c>
      <c r="E15" s="1">
        <f t="shared" si="2"/>
        <v>91</v>
      </c>
      <c r="F15" s="1">
        <f t="shared" si="2"/>
        <v>161</v>
      </c>
      <c r="G15" s="2">
        <f>(B15/C15)-1</f>
        <v>0.16164375881689996</v>
      </c>
      <c r="S15" s="2"/>
    </row>
    <row r="17" spans="1:2" ht="15" customHeight="1">
      <c r="A17" t="s">
        <v>23</v>
      </c>
      <c r="B17" t="s">
        <v>24</v>
      </c>
    </row>
    <row r="18" spans="1:2" ht="15" customHeight="1">
      <c r="A18" t="s">
        <v>21</v>
      </c>
      <c r="B18" t="s">
        <v>22</v>
      </c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london-summary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2024-06-18T18:39:27Z</dcterms:created>
  <dcterms:modified xsi:type="dcterms:W3CDTF">2024-06-18T18:41:27Z</dcterms:modified>
</cp:coreProperties>
</file>